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1002 ANALISIS_PROYECTOS_OBRAS\2_OBRAS\2010\2010_042\PARA PUBLICAR EN LA WEB\"/>
    </mc:Choice>
  </mc:AlternateContent>
  <bookViews>
    <workbookView xWindow="930" yWindow="0" windowWidth="57570" windowHeight="15045"/>
  </bookViews>
  <sheets>
    <sheet name="Hoja1" sheetId="1" r:id="rId1"/>
  </sheet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0" i="1" l="1"/>
  <c r="G92" i="1"/>
  <c r="F94" i="1" s="1"/>
  <c r="E84" i="1"/>
  <c r="G86" i="1"/>
  <c r="F88" i="1" s="1"/>
  <c r="E76" i="1"/>
  <c r="G80" i="1"/>
  <c r="G78" i="1"/>
  <c r="F82" i="1" s="1"/>
  <c r="E38" i="1"/>
  <c r="G72" i="1"/>
  <c r="G70" i="1"/>
  <c r="G68" i="1"/>
  <c r="G66" i="1"/>
  <c r="G64" i="1"/>
  <c r="G62" i="1"/>
  <c r="G60" i="1"/>
  <c r="G58" i="1"/>
  <c r="G56" i="1"/>
  <c r="G54" i="1"/>
  <c r="G52" i="1"/>
  <c r="G50" i="1"/>
  <c r="G48" i="1"/>
  <c r="G46" i="1"/>
  <c r="G44" i="1"/>
  <c r="G42" i="1"/>
  <c r="G40" i="1"/>
  <c r="F74" i="1" s="1"/>
  <c r="E24" i="1"/>
  <c r="G34" i="1"/>
  <c r="G32" i="1"/>
  <c r="G30" i="1"/>
  <c r="G28" i="1"/>
  <c r="G26" i="1"/>
  <c r="F36" i="1" s="1"/>
  <c r="E4" i="1"/>
  <c r="G20" i="1"/>
  <c r="G18" i="1"/>
  <c r="G16" i="1"/>
  <c r="G14" i="1"/>
  <c r="G12" i="1"/>
  <c r="G10" i="1"/>
  <c r="G8" i="1"/>
  <c r="G6" i="1"/>
  <c r="F22" i="1" s="1"/>
  <c r="F4" i="1" l="1"/>
  <c r="G22" i="1"/>
  <c r="G4" i="1" s="1"/>
  <c r="F84" i="1"/>
  <c r="G88" i="1"/>
  <c r="G84" i="1" s="1"/>
  <c r="F90" i="1"/>
  <c r="G94" i="1"/>
  <c r="G90" i="1" s="1"/>
  <c r="F24" i="1"/>
  <c r="G36" i="1"/>
  <c r="G24" i="1" s="1"/>
  <c r="F38" i="1"/>
  <c r="G74" i="1"/>
  <c r="G38" i="1" s="1"/>
  <c r="F76" i="1"/>
  <c r="G82" i="1"/>
  <c r="G76" i="1" s="1"/>
  <c r="F96" i="1" l="1"/>
  <c r="G96" i="1" s="1"/>
</calcChain>
</file>

<file path=xl/comments1.xml><?xml version="1.0" encoding="utf-8"?>
<comments xmlns="http://schemas.openxmlformats.org/spreadsheetml/2006/main">
  <authors>
    <author>Francisco Javier Bolado Cayón</author>
  </authors>
  <commentList>
    <comment ref="A3" authorId="0" shapeId="0">
      <text>
        <r>
          <rPr>
            <b/>
            <sz val="9"/>
            <color indexed="81"/>
            <rFont val="Tahoma"/>
            <family val="2"/>
          </rPr>
          <t>Código del concepto. Ver colores en "Entorno de trabajo: Apariencia"</t>
        </r>
      </text>
    </comment>
    <comment ref="B3" authorId="0" shapeId="0">
      <text>
        <r>
          <rPr>
            <b/>
            <sz val="9"/>
            <color indexed="81"/>
            <rFont val="Tahoma"/>
            <family val="2"/>
          </rPr>
          <t>Naturaleza o tipo de concepto, ver valores de cada naturaleza en la ayuda del menú contextual</t>
        </r>
      </text>
    </comment>
    <comment ref="C3" authorId="0" shapeId="0">
      <text>
        <r>
          <rPr>
            <b/>
            <sz val="9"/>
            <color indexed="81"/>
            <rFont val="Tahoma"/>
            <family val="2"/>
          </rPr>
          <t>Unidad principal de medida del concepto</t>
        </r>
      </text>
    </comment>
    <comment ref="D3" authorId="0" shapeId="0">
      <text>
        <r>
          <rPr>
            <b/>
            <sz val="9"/>
            <color indexed="81"/>
            <rFont val="Tahoma"/>
            <family val="2"/>
          </rPr>
          <t>Descripción corta</t>
        </r>
      </text>
    </comment>
    <comment ref="E3" authorId="0" shapeId="0">
      <text>
        <r>
          <rPr>
            <b/>
            <sz val="9"/>
            <color indexed="81"/>
            <rFont val="Tahoma"/>
            <family val="2"/>
          </rPr>
          <t>Rendimiento o cantidad presupuestada</t>
        </r>
      </text>
    </comment>
    <comment ref="F3" authorId="0" shapeId="0">
      <text>
        <r>
          <rPr>
            <b/>
            <sz val="9"/>
            <color indexed="81"/>
            <rFont val="Tahoma"/>
            <family val="2"/>
          </rPr>
          <t>Precio unitario en el presupuesto</t>
        </r>
      </text>
    </comment>
    <comment ref="G3" authorId="0" shapeId="0">
      <text>
        <r>
          <rPr>
            <b/>
            <sz val="9"/>
            <color indexed="81"/>
            <rFont val="Tahoma"/>
            <family val="2"/>
          </rPr>
          <t>Importe del presupuesto</t>
        </r>
      </text>
    </comment>
  </commentList>
</comments>
</file>

<file path=xl/sharedStrings.xml><?xml version="1.0" encoding="utf-8"?>
<sst xmlns="http://schemas.openxmlformats.org/spreadsheetml/2006/main" count="216" uniqueCount="131">
  <si>
    <t>Remodelación y Mejora Emisario Submarino Adeje - Arona.</t>
  </si>
  <si>
    <t>Presupuesto</t>
  </si>
  <si>
    <t>Código</t>
  </si>
  <si>
    <t>Nat</t>
  </si>
  <si>
    <t>Ud</t>
  </si>
  <si>
    <t>Resumen</t>
  </si>
  <si>
    <t>CanPres</t>
  </si>
  <si>
    <t>Pres</t>
  </si>
  <si>
    <t>ImpPres</t>
  </si>
  <si>
    <t>1</t>
  </si>
  <si>
    <t>Capítulo</t>
  </si>
  <si>
    <t/>
  </si>
  <si>
    <t>CONEXIÓN CON EMISARIO EXISTENTE</t>
  </si>
  <si>
    <t>DMT008</t>
  </si>
  <si>
    <t>Partida</t>
  </si>
  <si>
    <t>UD</t>
  </si>
  <si>
    <t>Corte de emisario submarino.</t>
  </si>
  <si>
    <t xml:space="preserve">Corte de emisario submarino existente y retirada a vertedero del tramo extraído.
</t>
  </si>
  <si>
    <t>DMT007</t>
  </si>
  <si>
    <t>M3</t>
  </si>
  <si>
    <t>Excavación sumergida arena.</t>
  </si>
  <si>
    <t xml:space="preserve">Excavación en zanja sumergida en arena o en cualquier clase de terreno, incluso desbroce de algas, retirada previa de cantos rodados, bolos,rocas disgregadas incluso  medios auxiliares necesarios (chuponas, máquinas excavadoras, submarinas,etc..), preparación para instalación de muerto de anclaje, restitución de terreno o retirada de escombros  a mar abierto (prof.&gt; -80) según especificaciones de la D.F. y documentación gráfica.
</t>
  </si>
  <si>
    <t>PRE9502</t>
  </si>
  <si>
    <t>Lastre de anclaje especial 3 piezas (fabricación y colocación)</t>
  </si>
  <si>
    <t xml:space="preserve">Lastre de anclaje formado por tres piezas especiales de 20.45, 20.35 y 13.70 toneladas respectivamente, confeccionado en central especializada de prefabricado, realizado con HA-30 / B / 20 / IIIb / Qb de central con 400 Kg. de cemento, acero B-500 S, armaduras de anclaje e izado, pernos de anclaje de acero inoxidable, tubos de PVC a modo de encofrado perdido embebidos en las piezas, planchas y tornillería de acero inoxidable, juntas para sujeción y apriete de los tubos, formación de tapa de hormigón armado, encofrado, colocación de armaduras, separadores, vertido del hormigón con bomba o cubilote, vibrado de la pieza, curado y desencofrado, todo según planos de detalle, incluso movimientos de la pieza dentro del parque de fabricación, carga, transporte a obra, descarga y traslado a zona de fondeo con globos u otros medios mecánicos, fondeado, incluso todos los medios auxiliares necesarios, alineado con cables de acero y tráctel, perfectamente colocado, nivelado y aplomado para la pieza de polietileno, incluso abrazaderas de sujeción de las piezas en acero inoxidable.
</t>
  </si>
  <si>
    <t>PES001</t>
  </si>
  <si>
    <t>Pieza especial polietileno para conexión con emisario existente.</t>
  </si>
  <si>
    <t>Pieza especial de conexión entre el emisario submarino existente de FC 1000 mm y el emisario proyectado de PEAD 1000 mm, ejecutada en PEAD, mediante una derivación a 45º 1000-1000-1000 con valonas de PE y bridas en cada extremo, incluso codo a 45º de OD1000,con valonas y bridas en cada extremo, tornillería AISI 316-L, totalmente instalada, rematada y probada, según plano de detalle.</t>
  </si>
  <si>
    <t>DOM036</t>
  </si>
  <si>
    <t>Manguito DN 1.000 mm i/ tornillos (AISI 316-L)</t>
  </si>
  <si>
    <t>Manguito de conexión incluso tornillería AISI 316-L y juntas para conexión de piezas especiales a tubería de PEAD de 1.000 mm de diámetro, totalmente instalado, rematado y probado según detalle.</t>
  </si>
  <si>
    <t>DOM039</t>
  </si>
  <si>
    <t>Brida ciega DN 1000 mm i/ tornillos (AISI 316-L)</t>
  </si>
  <si>
    <t>Brida ciega DN 1000 mm con tornillería AISI 316-L, para sellado de emisario de DN 1000 mm de diámetro, totalmente instalada, rematada y probada.</t>
  </si>
  <si>
    <t>DOM030</t>
  </si>
  <si>
    <t>Protección con sacos de arpillera</t>
  </si>
  <si>
    <t>Protección y recubrimiento de conducción con hormigón en sacos de arpillera, perfectamente colocados, grapados y rematados, según especificaciones en planos de detalle y de la Dirección Facultativa.</t>
  </si>
  <si>
    <t>PAJ001</t>
  </si>
  <si>
    <t>ML</t>
  </si>
  <si>
    <t>Retirada de emisario existente</t>
  </si>
  <si>
    <t xml:space="preserve">Retirada de tramos del emisario existente de cualquier diámetro, incluso excavación, corte, izado, clasificación y transporte a vertedero autorizado a cualquier distancia
</t>
  </si>
  <si>
    <t>Total 1</t>
  </si>
  <si>
    <t>2</t>
  </si>
  <si>
    <t>TRAMO PRINCIPAL</t>
  </si>
  <si>
    <t>SAN0200</t>
  </si>
  <si>
    <t>Tubo de P.E.A.D sumergido D 1.000 mm</t>
  </si>
  <si>
    <t xml:space="preserve">Tubo de PEAD de 1.000 mm de diámetro nominal, SDR 26, PN 6.4, PE 100, espesor de 38,2 mm fabricado de acuerdo con la Norma ISO 4427 y EN12201, resina tipo PE100, tensión de diseño de calculo 8 N/mm2, de la marca PIPELIFE o similar, soldado y colocado sobre el fondo o lastre de anclaje con ayudas de cadenas de fondeo, perfectamente anclado a los mismos, incluso medios auxiliares, parte proporcional de elementos de unión mediante brida, contrabrida y tornillos de acero inoxidable AISI 316- L, anclajes,  prueba de estanquidad, perfectamente terminado y probado según especificaciones de la D.F. y documentación técnica.
</t>
  </si>
  <si>
    <t>PRE9500</t>
  </si>
  <si>
    <t>Lastre de anclaje EMITE de 13 Tn (fabricación y colocación)</t>
  </si>
  <si>
    <t xml:space="preserve">Lastre de hormigón armado EMITE de 13 Tn. confeccionado en central especializada de prefabricado, realizado con HA-30 / B / 20 / IIIb / Qb de central con 400 Kg. de cemento, acero B-500 S, armaduras de anclaje e izado, pernos de anclaje de acero inoxidable, tubos de PVC a modo de encofrado perdido embebidos en la pieza, planchas y tornillería de acero inoxidable, juntas para sujeción y apriete de los tubos, formación de tapa de hormigón armado, encofrado, colocación de armaduras, separadores, vertido del hormigón con bomba o cubilote, vibrado de la pieza, curado y desencofrado,  todo según planos de detalle, incluso movimientos de la pieza dentro del parque de fabricación, carga, transporte a obra, descarga y traslado a zona de fondeo con globos u otros medios mecánicos, fondeado, incluso todos los medios auxiliares necesarios, alineado con cables de acero y tráctel, perfectamente colocado, nivelado y aplomado para recibir el tubo de polietileno, incluso abrazaderas de sujeción del tubo en acero inoxidable.
</t>
  </si>
  <si>
    <t>PES002</t>
  </si>
  <si>
    <t>Pieza en "Y" en bifurcación de tramo difusor.</t>
  </si>
  <si>
    <t>Pieza en "Y" en bifurcación de tramo difusor, de PEAD, DN1000, con salidas a 710 mm,con valonas de PE y bridas en cada extremo y brida ciega, incluso tornillería AISI 316-L totalmente instalada, rematada y probada, según plano de detalle.</t>
  </si>
  <si>
    <t>DOM038</t>
  </si>
  <si>
    <t>Brida espiga DN 1000 mm i/ tornillos (AISI 316-L)</t>
  </si>
  <si>
    <t>Brida espiga DN 1000 mm con tornillería AISI 316-L, para conexión de pieza especial en "Y" a tubería de PEAD de 710 mm de diámetro, totalmente instalada, rematada y probada.</t>
  </si>
  <si>
    <t>Total 2</t>
  </si>
  <si>
    <t>3</t>
  </si>
  <si>
    <t>TRAMO DIFUSOR</t>
  </si>
  <si>
    <t>DOM037</t>
  </si>
  <si>
    <t>Brida espiga DN 710 mm i/ tornillos (AISI 316-L)</t>
  </si>
  <si>
    <t>Brida espiga DN 710 mm con tornillería AISI 316-L, para conexión de pieza especial en "Y" a tubería de PEAD de 710 mm de diámetro, totalmente instalada, rematada y probada.</t>
  </si>
  <si>
    <t>SAN0201</t>
  </si>
  <si>
    <t>Tubo de P.E.A.D sumergido D 710 mm</t>
  </si>
  <si>
    <t xml:space="preserve">Tubo de PEAD de 710 mm de diámetro nominal, SDR 26, PN 6.4, PE 100, espesor de 27,2 mm fabricado de acuerdo con la Norma ISO 4427 y EN12201, resina tipo PE100, tensión de diseño de calculo 8 N/mm2, de la marca PIPELIFE o similar, soldado y colocado sobre el fondo o lastre de anclaje con ayudas de cadenas de fondeo, perfectamente anclado a los mismos, incluso medios auxiliares, parte proporcional de brida, contradrida y tornillos de AISI 316 - L, anclajes,  prueba de estanquidad, perfectamente terminado y probado según especificaciones de la D.F. y documentación técnica.
</t>
  </si>
  <si>
    <t>SAN0202</t>
  </si>
  <si>
    <t>Tubo de P.E.A.D sumergido D 630 mm</t>
  </si>
  <si>
    <t xml:space="preserve">Tubo de PEAD de 630 mm de diámetro nominal, SDR 26, PN 6.4, PE 100, espesor de 24,1 mm fabricado de acuerdo con la Norma ISO 4427 y EN12201, resina tipo PE100, tensión de diseño de calculo 8 N/mm2, de la marca PIPELIFE o similar, soldado y colocado sobre el fondo o lastre de anclaje con ayudas de cadenas de fondeo, perfectamente anclado a los mismos, incluso medios auxiliares, parte proporcional de brida, contrabrida y tornillos de AISI 316 - L, anclajes,  prueba de estanquidad, perfectamente terminado y probado según especificaciones de la D.F. y documentación técnica.
</t>
  </si>
  <si>
    <t>SAN0203</t>
  </si>
  <si>
    <t>Tubo de P.E.A.D sumergido D 560 mm</t>
  </si>
  <si>
    <t xml:space="preserve">Tubo de PEAD de 560 mm de diámetro nominal, SDR 26, PN 6.4, PE 100, espesor de 21,4 mm fabricado de acuerdo con la Norma ISO 4427 y EN12201, resina tipo PE100, tensión de diseño de calculo 8 N/mm2, de la marca PIPELIFE o similar, soldado y colocado sobre el fondo o lastre de anclaje con ayudas de cadenas de fondeo, perfectamente anclado a los mismos, incluso medios auxiliares, parte proporcional de brida, contrabrida y tornillos de AISI 316 - L, anclajes,  prueba de estanquidad, perfectamente terminado y probado según especificaciones de la D.F. y documentación técnica.
</t>
  </si>
  <si>
    <t>SAN0204</t>
  </si>
  <si>
    <t>Tubo de P.E.A.D sumergido D 450 mm</t>
  </si>
  <si>
    <t xml:space="preserve">Tubo de PEAD de 450 mm de diámetro nominal, SDR 26, PN 6.4, PE 100, espesor de 17,2 mm fabricado de acuerdo con la Norma ISO 4427 y EN12201, resina tipo PE100, tensión de diseño de calculo 8 N/mm2, de la marca PIPELIFE o similar, soldado y colocado sobre el fondo o lastre de anclaje con ayudas de cadenas de fondeo, perfectamente anclado a los mismos, incluso medios auxiliares, parte proporcional de brida, contrabrida y tornillos de AISI 316 - L, anclajes,  prueba de estanquidad, perfectamente terminado y probado según especificaciones de la D.F. y documentación técnica.
</t>
  </si>
  <si>
    <t>SAN0205</t>
  </si>
  <si>
    <t>Tubo de P.E.A.D sumergido D 315 mm</t>
  </si>
  <si>
    <t xml:space="preserve">Tubo de PEAD de 315 mm de diámetro nominal, SDR 26, PN 6.4, PE 100, espesor de 12,1 mm fabricado de acuerdo con la Norma ISO 4427 y EN12201, resina tipo PE100, tensión de diseño de calculo 8 N/mm2, de la marca PIPELIFE o similar, soldado y colocado sobre el fondo o lastre de anclaje con ayudas de cadenas de fondeo, perfectamente anclado a los mismos, incluso medios auxiliares, parte proporcional de brida, contrabrida y tornillos de AISI 316 - L, anclajes,  prueba de estanquidad, perfectamente terminado y probado según especificaciones de la D.F. y documentación técnica.
</t>
  </si>
  <si>
    <t>PRE9501</t>
  </si>
  <si>
    <t>Lastre de anclaje EMITE de 7.80 Tn (fabricación y colocación)</t>
  </si>
  <si>
    <t xml:space="preserve">Lastre de hormigón armado EMITE de 7.80 Tn.  confeccionado en central especializada de prefabricado, realizado con HA-30 / B / 20 / IIIb / Qb de central con 400 Kg. de cemento, acero B-500 S, armaduras de anclaje e izado, pernos de anclaje de acero inoxidable,  tubos de PVC a modo de encofrado perdido embebidos en la pieza, planchas y tornillería de acero inoxidable, juntas para sujeción y apriete de los tubos, formación de tapa de hormigón armado, encofrado, colocación de armaduras, separadores, vertido del hormigón con bomba o cubilote, vibrado de la pieza, curado y desencofrado, todo según planos de detalle, incluso movimientos de la pieza dentro del parque de fabricación, carga, transporte a obra, descarga y traslado a zona de fondeo con globos u otros medios mecánicos, fondeado, incluso todos los medios auxiliares necesarios, alineado con cables de acero y tráctel, perfectamente colocado, nivelado y aplomado para recibir el tubo de polietileno, incluso abrazaderas de sujeción del tubo en acero inoxidable.
</t>
  </si>
  <si>
    <t>PRE9550</t>
  </si>
  <si>
    <t>Lastre de anclaje EMITE final emisario</t>
  </si>
  <si>
    <t xml:space="preserve">Lastre de hormigón armado EMITE de 13 Tn. (Pieza final de entrega a fondo) confeccionado en central especializada de prefabricado, realizado con HA-30 / B / 20 / IIIb / Qb de central con 400 Kg. de cemento, acero B-500 S, armaduras de anclaje e izado, pernos de anclaje de acero inoxidable,  tubos de PVC a modo de encofrado perdido embebidos en la pieza, planchas y tornillería de acero inoxidable, juntas para sujeción y apriete de los tubos, formación de tapa de hormigón armado, encofrado, colocación de armaduras, separadores, vertido del hormigón con bomba o cubilote, vibrado de la pieza, curado y desencofrado, todo según planos de detalle, incluso movimientos de la pieza dentro del parque de fabricación, carga, transporte a obra, descarga y traslado a zona de fondeo con globos u otros medios mecánicos, fondeado, incluso todos los medios auxiliares necesarios, alineado con cables de acero y tráctel, perfectamente colocado, nivelado y aplomado para recibir el tubo de polietileno.
</t>
  </si>
  <si>
    <t>DOM031</t>
  </si>
  <si>
    <t>Reducción  fusion a tope 710/630</t>
  </si>
  <si>
    <t>Reducción con salidas largas para fusion a tope 710/630, totalmente instalada, rematada y probada.</t>
  </si>
  <si>
    <t>DOM032</t>
  </si>
  <si>
    <t>Reducción  fusion a tope 630/560</t>
  </si>
  <si>
    <t>Reducción con salidas largas para fusion a tope 630/560, totalmente instalada, rematada y probada.</t>
  </si>
  <si>
    <t>DOM033</t>
  </si>
  <si>
    <t>Reducción  fusion a tope 560/450</t>
  </si>
  <si>
    <t xml:space="preserve">Reducción fusion a tope 560/450, totalmente instalada, rematada y probada.
</t>
  </si>
  <si>
    <t>DOM034</t>
  </si>
  <si>
    <t>Reducción  fusion a tope 450/315</t>
  </si>
  <si>
    <t>Reducción  fusion a tope 450/315, totalmente instalada, rematada y probada.</t>
  </si>
  <si>
    <t>DOM035</t>
  </si>
  <si>
    <t>Reducción  fusion a tope 315/225</t>
  </si>
  <si>
    <t>Reducción  fusion a tope 315/225, totalmente instalada, rematada y probada.</t>
  </si>
  <si>
    <t>DOM0301</t>
  </si>
  <si>
    <t>Difusor PEAD, DN 225</t>
  </si>
  <si>
    <t>Pieza salida difusor,PEAD Ø225, terminada en brida loca, embebido en lastre según documentación técnica, totalmente instalado, rematado y probado.</t>
  </si>
  <si>
    <t>TPDIF01</t>
  </si>
  <si>
    <t>Tapa EMITE especial para difusor</t>
  </si>
  <si>
    <t xml:space="preserve">Tapa prefabricada de hormigón armado para lastre EMITE de 13 Tn. especial para pieza con difusor, confeccionada en central especializada de prefabricado, realizada con HA-30 / B / 20 / IIIb / Qb de central con 400 Kg. de cemento, acero B-500 S, armaduras según planos de detalle, encofrado, separadores, vertido del hormigón con bomba o cubilote, vibrado de la pieza, curado y desencofrado, todo según planos de detalle, incluso movimientos de la pieza dentro del parque de fabricación, carga, transporte a obra, descarga y traslado a zona de fondeo con globos u otros medios mecánicos, fondeado, incluso todos los medios auxiliares necesarios, alineado con cables de acero y tráctel, perfectamente colocado, nivelado y aplomado.
</t>
  </si>
  <si>
    <t>Total 3</t>
  </si>
  <si>
    <t>5</t>
  </si>
  <si>
    <t>SEGURIDAD Y SALUD Y VARIOS</t>
  </si>
  <si>
    <t>ZSS002</t>
  </si>
  <si>
    <t>Seguridad y Salud</t>
  </si>
  <si>
    <t xml:space="preserve">Partida destinada a Seguridad y Salud, según Presupuesto detallado en Estudio de Seguridad y Salud del Proyecto.
</t>
  </si>
  <si>
    <t>ZZPA009</t>
  </si>
  <si>
    <t>PAJ</t>
  </si>
  <si>
    <t>Partida Alzada a justificar en remates y terminación de obras.</t>
  </si>
  <si>
    <t xml:space="preserve">Partida Alzada a justificar en remates y terminación de obras. </t>
  </si>
  <si>
    <t>Total 5</t>
  </si>
  <si>
    <t>6</t>
  </si>
  <si>
    <t>GESTION DE RESIDUOS</t>
  </si>
  <si>
    <t xml:space="preserve">GESTION DE RESIDUOS
</t>
  </si>
  <si>
    <t>GEST001</t>
  </si>
  <si>
    <t>Kg</t>
  </si>
  <si>
    <t>Gestión residuos</t>
  </si>
  <si>
    <t xml:space="preserve">Gestión de residuos de demolición de materiales que contienen amianto realizado por Gestor Autorizado incluso transformación o almacenamiento
</t>
  </si>
  <si>
    <t>Total 6</t>
  </si>
  <si>
    <t>4</t>
  </si>
  <si>
    <t>VIGILANCIA Y CONTROL</t>
  </si>
  <si>
    <t>ZPA008</t>
  </si>
  <si>
    <t>PAI</t>
  </si>
  <si>
    <t>Partida Alzada de abono íntegro. Vigilancia y Control</t>
  </si>
  <si>
    <t>Partida Alzada de abono íntegro, para la vigilancia y control de las obras durante el plazo de garantía, con revisiones periódicas, informes  y fotografías de acuerdo con el programa, todo según especificaciones de la Dirección Facultativa.</t>
  </si>
  <si>
    <t>Total 4</t>
  </si>
  <si>
    <t>Total PREEJEMAT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</si>
</sst>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0"/>
      <color theme="1"/>
      <name val="Calibri"/>
      <family val="2"/>
      <scheme val="minor"/>
    </font>
    <font>
      <b/>
      <sz val="14"/>
      <color theme="1"/>
      <name val="Calibri"/>
      <family val="2"/>
      <scheme val="minor"/>
    </font>
    <font>
      <b/>
      <sz val="9"/>
      <color indexed="81"/>
      <name val="Tahoma"/>
      <family val="2"/>
    </font>
    <font>
      <b/>
      <i/>
      <sz val="10"/>
      <color theme="1"/>
      <name val="Calibri"/>
      <family val="2"/>
      <scheme val="minor"/>
    </font>
    <font>
      <b/>
      <sz val="8"/>
      <color theme="1"/>
      <name val="Calibri"/>
      <family val="2"/>
      <scheme val="minor"/>
    </font>
    <font>
      <b/>
      <sz val="8"/>
      <color rgb="FFFF00FF"/>
      <name val="Calibri"/>
      <family val="2"/>
      <scheme val="minor"/>
    </font>
    <font>
      <sz val="8"/>
      <color theme="1"/>
      <name val="Calibri"/>
      <family val="2"/>
      <scheme val="minor"/>
    </font>
    <font>
      <sz val="8"/>
      <color rgb="FFFF00FF"/>
      <name val="Calibri"/>
      <family val="2"/>
      <scheme val="minor"/>
    </font>
  </fonts>
  <fills count="5">
    <fill>
      <patternFill patternType="none"/>
    </fill>
    <fill>
      <patternFill patternType="gray125"/>
    </fill>
    <fill>
      <patternFill patternType="solid">
        <fgColor rgb="FFB4CBE0"/>
        <bgColor indexed="64"/>
      </patternFill>
    </fill>
    <fill>
      <patternFill patternType="solid">
        <fgColor rgb="FFF0F0F0"/>
        <bgColor indexed="64"/>
      </patternFill>
    </fill>
    <fill>
      <patternFill patternType="solid">
        <fgColor rgb="FFC0C0C0"/>
        <bgColor indexed="64"/>
      </patternFill>
    </fill>
  </fills>
  <borders count="1">
    <border>
      <left/>
      <right/>
      <top/>
      <bottom/>
      <diagonal/>
    </border>
  </borders>
  <cellStyleXfs count="1">
    <xf numFmtId="0" fontId="0" fillId="0" borderId="0"/>
  </cellStyleXfs>
  <cellXfs count="21">
    <xf numFmtId="0" fontId="0" fillId="0" borderId="0" xfId="0"/>
    <xf numFmtId="0" fontId="1" fillId="0" borderId="0" xfId="0" applyFont="1" applyAlignment="1">
      <alignment vertical="top"/>
    </xf>
    <xf numFmtId="0" fontId="0" fillId="0" borderId="0" xfId="0" applyAlignment="1">
      <alignment vertical="top"/>
    </xf>
    <xf numFmtId="0" fontId="2" fillId="0" borderId="0" xfId="0" applyFont="1" applyAlignment="1">
      <alignment vertical="top"/>
    </xf>
    <xf numFmtId="0" fontId="4" fillId="0" borderId="0" xfId="0" applyFont="1" applyAlignment="1">
      <alignment vertical="top"/>
    </xf>
    <xf numFmtId="49" fontId="5" fillId="2" borderId="0" xfId="0" applyNumberFormat="1" applyFont="1" applyFill="1" applyAlignment="1">
      <alignment vertical="top"/>
    </xf>
    <xf numFmtId="3" fontId="6" fillId="2" borderId="0" xfId="0" applyNumberFormat="1" applyFont="1" applyFill="1" applyAlignment="1">
      <alignment vertical="top"/>
    </xf>
    <xf numFmtId="4" fontId="6" fillId="2" borderId="0" xfId="0" applyNumberFormat="1" applyFont="1" applyFill="1" applyAlignment="1">
      <alignment vertical="top"/>
    </xf>
    <xf numFmtId="0" fontId="7" fillId="0" borderId="0" xfId="0" applyFont="1" applyAlignment="1">
      <alignment vertical="top"/>
    </xf>
    <xf numFmtId="49" fontId="7" fillId="0" borderId="0" xfId="0" applyNumberFormat="1" applyFont="1" applyAlignment="1">
      <alignment vertical="top"/>
    </xf>
    <xf numFmtId="49" fontId="7" fillId="3" borderId="0" xfId="0" applyNumberFormat="1" applyFont="1" applyFill="1" applyAlignment="1">
      <alignment vertical="top"/>
    </xf>
    <xf numFmtId="4" fontId="7" fillId="0" borderId="0" xfId="0" applyNumberFormat="1" applyFont="1" applyAlignment="1">
      <alignment vertical="top"/>
    </xf>
    <xf numFmtId="4" fontId="8" fillId="0" borderId="0" xfId="0" applyNumberFormat="1" applyFont="1" applyAlignment="1">
      <alignment vertical="top"/>
    </xf>
    <xf numFmtId="49" fontId="7" fillId="0" borderId="0" xfId="0" applyNumberFormat="1" applyFont="1" applyAlignment="1">
      <alignment vertical="top" wrapText="1"/>
    </xf>
    <xf numFmtId="3" fontId="7" fillId="0" borderId="0" xfId="0" applyNumberFormat="1" applyFont="1" applyAlignment="1">
      <alignment vertical="top"/>
    </xf>
    <xf numFmtId="4" fontId="6" fillId="0" borderId="0" xfId="0" applyNumberFormat="1" applyFont="1" applyAlignment="1">
      <alignment vertical="top"/>
    </xf>
    <xf numFmtId="0" fontId="7" fillId="4" borderId="0" xfId="0" applyFont="1" applyFill="1" applyAlignment="1">
      <alignment vertical="top"/>
    </xf>
    <xf numFmtId="0" fontId="4" fillId="0" borderId="0" xfId="0" applyFont="1" applyAlignment="1">
      <alignment vertical="top" wrapText="1"/>
    </xf>
    <xf numFmtId="49" fontId="5" fillId="2" borderId="0" xfId="0" applyNumberFormat="1" applyFont="1" applyFill="1" applyAlignment="1">
      <alignment vertical="top" wrapText="1"/>
    </xf>
    <xf numFmtId="49" fontId="5" fillId="0" borderId="0" xfId="0" applyNumberFormat="1" applyFont="1" applyAlignment="1">
      <alignment vertical="top" wrapText="1"/>
    </xf>
    <xf numFmtId="0" fontId="7" fillId="4"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7"/>
  <sheetViews>
    <sheetView tabSelected="1" workbookViewId="0">
      <pane xSplit="4" ySplit="3" topLeftCell="E74" activePane="bottomRight" state="frozen"/>
      <selection pane="topRight" activeCell="E1" sqref="E1"/>
      <selection pane="bottomLeft" activeCell="A4" sqref="A4"/>
      <selection pane="bottomRight" activeCell="F96" sqref="F96"/>
    </sheetView>
  </sheetViews>
  <sheetFormatPr baseColWidth="10" defaultRowHeight="15" x14ac:dyDescent="0.25"/>
  <cols>
    <col min="1" max="1" width="7.7109375" customWidth="1"/>
    <col min="2" max="2" width="6.5703125" customWidth="1"/>
    <col min="3" max="3" width="3.7109375" customWidth="1"/>
    <col min="4" max="4" width="32.85546875" customWidth="1"/>
    <col min="5" max="5" width="7.85546875" customWidth="1"/>
    <col min="6" max="7" width="10" customWidth="1"/>
  </cols>
  <sheetData>
    <row r="1" spans="1:7" x14ac:dyDescent="0.25">
      <c r="A1" s="1" t="s">
        <v>0</v>
      </c>
      <c r="B1" s="2"/>
      <c r="C1" s="2"/>
      <c r="D1" s="2"/>
      <c r="E1" s="2"/>
      <c r="F1" s="2"/>
      <c r="G1" s="2"/>
    </row>
    <row r="2" spans="1:7" ht="18.75" x14ac:dyDescent="0.25">
      <c r="A2" s="3" t="s">
        <v>1</v>
      </c>
      <c r="B2" s="2"/>
      <c r="C2" s="2"/>
      <c r="D2" s="2"/>
      <c r="E2" s="2"/>
      <c r="F2" s="2"/>
      <c r="G2" s="2"/>
    </row>
    <row r="3" spans="1:7" x14ac:dyDescent="0.25">
      <c r="A3" s="4" t="s">
        <v>2</v>
      </c>
      <c r="B3" s="4" t="s">
        <v>3</v>
      </c>
      <c r="C3" s="4" t="s">
        <v>4</v>
      </c>
      <c r="D3" s="17" t="s">
        <v>5</v>
      </c>
      <c r="E3" s="4" t="s">
        <v>6</v>
      </c>
      <c r="F3" s="4" t="s">
        <v>7</v>
      </c>
      <c r="G3" s="4" t="s">
        <v>8</v>
      </c>
    </row>
    <row r="4" spans="1:7" x14ac:dyDescent="0.25">
      <c r="A4" s="5" t="s">
        <v>9</v>
      </c>
      <c r="B4" s="5" t="s">
        <v>10</v>
      </c>
      <c r="C4" s="5" t="s">
        <v>11</v>
      </c>
      <c r="D4" s="18" t="s">
        <v>12</v>
      </c>
      <c r="E4" s="6">
        <f>E22</f>
        <v>1</v>
      </c>
      <c r="F4" s="7">
        <f>F22</f>
        <v>123385.06</v>
      </c>
      <c r="G4" s="7">
        <f>G22</f>
        <v>123385.06</v>
      </c>
    </row>
    <row r="5" spans="1:7" x14ac:dyDescent="0.25">
      <c r="A5" s="8"/>
      <c r="B5" s="8"/>
      <c r="C5" s="8"/>
      <c r="D5" s="13" t="s">
        <v>12</v>
      </c>
      <c r="E5" s="8"/>
      <c r="F5" s="8"/>
      <c r="G5" s="8"/>
    </row>
    <row r="6" spans="1:7" x14ac:dyDescent="0.25">
      <c r="A6" s="10" t="s">
        <v>13</v>
      </c>
      <c r="B6" s="9" t="s">
        <v>14</v>
      </c>
      <c r="C6" s="9" t="s">
        <v>15</v>
      </c>
      <c r="D6" s="13" t="s">
        <v>16</v>
      </c>
      <c r="E6" s="11">
        <v>1</v>
      </c>
      <c r="F6" s="11">
        <v>795.87</v>
      </c>
      <c r="G6" s="12">
        <f>ROUND(E6*F6,2)</f>
        <v>795.87</v>
      </c>
    </row>
    <row r="7" spans="1:7" ht="33.75" x14ac:dyDescent="0.25">
      <c r="A7" s="8"/>
      <c r="B7" s="8"/>
      <c r="C7" s="8"/>
      <c r="D7" s="13" t="s">
        <v>17</v>
      </c>
      <c r="E7" s="8"/>
      <c r="F7" s="8"/>
      <c r="G7" s="8"/>
    </row>
    <row r="8" spans="1:7" x14ac:dyDescent="0.25">
      <c r="A8" s="10" t="s">
        <v>18</v>
      </c>
      <c r="B8" s="9" t="s">
        <v>14</v>
      </c>
      <c r="C8" s="9" t="s">
        <v>19</v>
      </c>
      <c r="D8" s="13" t="s">
        <v>20</v>
      </c>
      <c r="E8" s="11">
        <v>52.5</v>
      </c>
      <c r="F8" s="11">
        <v>38.35</v>
      </c>
      <c r="G8" s="12">
        <f>ROUND(E8*F8,2)</f>
        <v>2013.38</v>
      </c>
    </row>
    <row r="9" spans="1:7" ht="135" x14ac:dyDescent="0.25">
      <c r="A9" s="8"/>
      <c r="B9" s="8"/>
      <c r="C9" s="8"/>
      <c r="D9" s="13" t="s">
        <v>21</v>
      </c>
      <c r="E9" s="8"/>
      <c r="F9" s="8"/>
      <c r="G9" s="8"/>
    </row>
    <row r="10" spans="1:7" ht="22.5" x14ac:dyDescent="0.25">
      <c r="A10" s="10" t="s">
        <v>22</v>
      </c>
      <c r="B10" s="9" t="s">
        <v>14</v>
      </c>
      <c r="C10" s="9" t="s">
        <v>15</v>
      </c>
      <c r="D10" s="13" t="s">
        <v>23</v>
      </c>
      <c r="E10" s="11">
        <v>1</v>
      </c>
      <c r="F10" s="11">
        <v>15749.4</v>
      </c>
      <c r="G10" s="12">
        <f>ROUND(E10*F10,2)</f>
        <v>15749.4</v>
      </c>
    </row>
    <row r="11" spans="1:7" ht="303.75" x14ac:dyDescent="0.25">
      <c r="A11" s="8"/>
      <c r="B11" s="8"/>
      <c r="C11" s="8"/>
      <c r="D11" s="13" t="s">
        <v>24</v>
      </c>
      <c r="E11" s="8"/>
      <c r="F11" s="8"/>
      <c r="G11" s="8"/>
    </row>
    <row r="12" spans="1:7" ht="22.5" x14ac:dyDescent="0.25">
      <c r="A12" s="10" t="s">
        <v>25</v>
      </c>
      <c r="B12" s="9" t="s">
        <v>14</v>
      </c>
      <c r="C12" s="9" t="s">
        <v>15</v>
      </c>
      <c r="D12" s="13" t="s">
        <v>26</v>
      </c>
      <c r="E12" s="11">
        <v>1</v>
      </c>
      <c r="F12" s="11">
        <v>33073.56</v>
      </c>
      <c r="G12" s="12">
        <f>ROUND(E12*F12,2)</f>
        <v>33073.56</v>
      </c>
    </row>
    <row r="13" spans="1:7" ht="112.5" x14ac:dyDescent="0.25">
      <c r="A13" s="8"/>
      <c r="B13" s="8"/>
      <c r="C13" s="8"/>
      <c r="D13" s="13" t="s">
        <v>27</v>
      </c>
      <c r="E13" s="8"/>
      <c r="F13" s="8"/>
      <c r="G13" s="8"/>
    </row>
    <row r="14" spans="1:7" x14ac:dyDescent="0.25">
      <c r="A14" s="10" t="s">
        <v>28</v>
      </c>
      <c r="B14" s="9" t="s">
        <v>14</v>
      </c>
      <c r="C14" s="9" t="s">
        <v>15</v>
      </c>
      <c r="D14" s="13" t="s">
        <v>29</v>
      </c>
      <c r="E14" s="11">
        <v>3</v>
      </c>
      <c r="F14" s="11">
        <v>1706.01</v>
      </c>
      <c r="G14" s="12">
        <f>ROUND(E14*F14,2)</f>
        <v>5118.03</v>
      </c>
    </row>
    <row r="15" spans="1:7" ht="56.25" x14ac:dyDescent="0.25">
      <c r="A15" s="8"/>
      <c r="B15" s="8"/>
      <c r="C15" s="8"/>
      <c r="D15" s="13" t="s">
        <v>30</v>
      </c>
      <c r="E15" s="8"/>
      <c r="F15" s="8"/>
      <c r="G15" s="8"/>
    </row>
    <row r="16" spans="1:7" x14ac:dyDescent="0.25">
      <c r="A16" s="10" t="s">
        <v>31</v>
      </c>
      <c r="B16" s="9" t="s">
        <v>14</v>
      </c>
      <c r="C16" s="9" t="s">
        <v>15</v>
      </c>
      <c r="D16" s="13" t="s">
        <v>32</v>
      </c>
      <c r="E16" s="11">
        <v>1</v>
      </c>
      <c r="F16" s="11">
        <v>1138.53</v>
      </c>
      <c r="G16" s="12">
        <f>ROUND(E16*F16,2)</f>
        <v>1138.53</v>
      </c>
    </row>
    <row r="17" spans="1:7" ht="45" x14ac:dyDescent="0.25">
      <c r="A17" s="8"/>
      <c r="B17" s="8"/>
      <c r="C17" s="8"/>
      <c r="D17" s="13" t="s">
        <v>33</v>
      </c>
      <c r="E17" s="8"/>
      <c r="F17" s="8"/>
      <c r="G17" s="8"/>
    </row>
    <row r="18" spans="1:7" x14ac:dyDescent="0.25">
      <c r="A18" s="10" t="s">
        <v>34</v>
      </c>
      <c r="B18" s="9" t="s">
        <v>14</v>
      </c>
      <c r="C18" s="9" t="s">
        <v>19</v>
      </c>
      <c r="D18" s="13" t="s">
        <v>35</v>
      </c>
      <c r="E18" s="11">
        <v>12.99</v>
      </c>
      <c r="F18" s="11">
        <v>154.08000000000001</v>
      </c>
      <c r="G18" s="12">
        <f>ROUND(E18*F18,2)</f>
        <v>2001.5</v>
      </c>
    </row>
    <row r="19" spans="1:7" ht="56.25" x14ac:dyDescent="0.25">
      <c r="A19" s="8"/>
      <c r="B19" s="8"/>
      <c r="C19" s="8"/>
      <c r="D19" s="13" t="s">
        <v>36</v>
      </c>
      <c r="E19" s="8"/>
      <c r="F19" s="8"/>
      <c r="G19" s="8"/>
    </row>
    <row r="20" spans="1:7" x14ac:dyDescent="0.25">
      <c r="A20" s="10" t="s">
        <v>37</v>
      </c>
      <c r="B20" s="9" t="s">
        <v>14</v>
      </c>
      <c r="C20" s="9" t="s">
        <v>38</v>
      </c>
      <c r="D20" s="13" t="s">
        <v>39</v>
      </c>
      <c r="E20" s="11">
        <v>463.06</v>
      </c>
      <c r="F20" s="11">
        <v>137.12</v>
      </c>
      <c r="G20" s="12">
        <f>ROUND(E20*F20,2)</f>
        <v>63494.79</v>
      </c>
    </row>
    <row r="21" spans="1:7" ht="56.25" x14ac:dyDescent="0.25">
      <c r="A21" s="8"/>
      <c r="B21" s="8"/>
      <c r="C21" s="8"/>
      <c r="D21" s="13" t="s">
        <v>40</v>
      </c>
      <c r="E21" s="8"/>
      <c r="F21" s="8"/>
      <c r="G21" s="8"/>
    </row>
    <row r="22" spans="1:7" x14ac:dyDescent="0.25">
      <c r="A22" s="8"/>
      <c r="B22" s="8"/>
      <c r="C22" s="8"/>
      <c r="D22" s="19" t="s">
        <v>41</v>
      </c>
      <c r="E22" s="14">
        <v>1</v>
      </c>
      <c r="F22" s="15">
        <f>G6+G8+G10+G12+G14+G16+G18+G20</f>
        <v>123385.06</v>
      </c>
      <c r="G22" s="15">
        <f>ROUND(E22*F22,2)</f>
        <v>123385.06</v>
      </c>
    </row>
    <row r="23" spans="1:7" ht="0.95" customHeight="1" x14ac:dyDescent="0.25">
      <c r="A23" s="16"/>
      <c r="B23" s="16"/>
      <c r="C23" s="16"/>
      <c r="D23" s="20"/>
      <c r="E23" s="16"/>
      <c r="F23" s="16"/>
      <c r="G23" s="16"/>
    </row>
    <row r="24" spans="1:7" x14ac:dyDescent="0.25">
      <c r="A24" s="5" t="s">
        <v>42</v>
      </c>
      <c r="B24" s="5" t="s">
        <v>10</v>
      </c>
      <c r="C24" s="5" t="s">
        <v>11</v>
      </c>
      <c r="D24" s="18" t="s">
        <v>43</v>
      </c>
      <c r="E24" s="6">
        <f>E36</f>
        <v>1</v>
      </c>
      <c r="F24" s="7">
        <f>F36</f>
        <v>1588603</v>
      </c>
      <c r="G24" s="7">
        <f>G36</f>
        <v>1588603</v>
      </c>
    </row>
    <row r="25" spans="1:7" x14ac:dyDescent="0.25">
      <c r="A25" s="8"/>
      <c r="B25" s="8"/>
      <c r="C25" s="8"/>
      <c r="D25" s="13" t="s">
        <v>43</v>
      </c>
      <c r="E25" s="8"/>
      <c r="F25" s="8"/>
      <c r="G25" s="8"/>
    </row>
    <row r="26" spans="1:7" x14ac:dyDescent="0.25">
      <c r="A26" s="10" t="s">
        <v>18</v>
      </c>
      <c r="B26" s="9" t="s">
        <v>14</v>
      </c>
      <c r="C26" s="9" t="s">
        <v>19</v>
      </c>
      <c r="D26" s="13" t="s">
        <v>20</v>
      </c>
      <c r="E26" s="11">
        <v>436.08</v>
      </c>
      <c r="F26" s="11">
        <v>38.35</v>
      </c>
      <c r="G26" s="12">
        <f>ROUND(E26*F26,2)</f>
        <v>16723.669999999998</v>
      </c>
    </row>
    <row r="27" spans="1:7" ht="135" x14ac:dyDescent="0.25">
      <c r="A27" s="8"/>
      <c r="B27" s="8"/>
      <c r="C27" s="8"/>
      <c r="D27" s="13" t="s">
        <v>21</v>
      </c>
      <c r="E27" s="8"/>
      <c r="F27" s="8"/>
      <c r="G27" s="8"/>
    </row>
    <row r="28" spans="1:7" x14ac:dyDescent="0.25">
      <c r="A28" s="10" t="s">
        <v>44</v>
      </c>
      <c r="B28" s="9" t="s">
        <v>14</v>
      </c>
      <c r="C28" s="9" t="s">
        <v>38</v>
      </c>
      <c r="D28" s="13" t="s">
        <v>45</v>
      </c>
      <c r="E28" s="11">
        <v>739.88</v>
      </c>
      <c r="F28" s="11">
        <v>422.75</v>
      </c>
      <c r="G28" s="12">
        <f>ROUND(E28*F28,2)</f>
        <v>312784.27</v>
      </c>
    </row>
    <row r="29" spans="1:7" ht="180" x14ac:dyDescent="0.25">
      <c r="A29" s="8"/>
      <c r="B29" s="8"/>
      <c r="C29" s="8"/>
      <c r="D29" s="13" t="s">
        <v>46</v>
      </c>
      <c r="E29" s="8"/>
      <c r="F29" s="8"/>
      <c r="G29" s="8"/>
    </row>
    <row r="30" spans="1:7" ht="22.5" x14ac:dyDescent="0.25">
      <c r="A30" s="10" t="s">
        <v>47</v>
      </c>
      <c r="B30" s="9" t="s">
        <v>14</v>
      </c>
      <c r="C30" s="9" t="s">
        <v>15</v>
      </c>
      <c r="D30" s="13" t="s">
        <v>48</v>
      </c>
      <c r="E30" s="11">
        <v>370</v>
      </c>
      <c r="F30" s="11">
        <v>3365.29</v>
      </c>
      <c r="G30" s="12">
        <f>ROUND(E30*F30,2)</f>
        <v>1245157.3</v>
      </c>
    </row>
    <row r="31" spans="1:7" ht="292.5" x14ac:dyDescent="0.25">
      <c r="A31" s="8"/>
      <c r="B31" s="8"/>
      <c r="C31" s="8"/>
      <c r="D31" s="13" t="s">
        <v>49</v>
      </c>
      <c r="E31" s="8"/>
      <c r="F31" s="8"/>
      <c r="G31" s="8"/>
    </row>
    <row r="32" spans="1:7" x14ac:dyDescent="0.25">
      <c r="A32" s="10" t="s">
        <v>50</v>
      </c>
      <c r="B32" s="9" t="s">
        <v>14</v>
      </c>
      <c r="C32" s="9" t="s">
        <v>15</v>
      </c>
      <c r="D32" s="13" t="s">
        <v>51</v>
      </c>
      <c r="E32" s="11">
        <v>1</v>
      </c>
      <c r="F32" s="11">
        <v>12415.87</v>
      </c>
      <c r="G32" s="12">
        <f>ROUND(E32*F32,2)</f>
        <v>12415.87</v>
      </c>
    </row>
    <row r="33" spans="1:7" ht="67.5" x14ac:dyDescent="0.25">
      <c r="A33" s="8"/>
      <c r="B33" s="8"/>
      <c r="C33" s="8"/>
      <c r="D33" s="13" t="s">
        <v>52</v>
      </c>
      <c r="E33" s="8"/>
      <c r="F33" s="8"/>
      <c r="G33" s="8"/>
    </row>
    <row r="34" spans="1:7" ht="22.5" x14ac:dyDescent="0.25">
      <c r="A34" s="10" t="s">
        <v>53</v>
      </c>
      <c r="B34" s="9" t="s">
        <v>14</v>
      </c>
      <c r="C34" s="9" t="s">
        <v>15</v>
      </c>
      <c r="D34" s="13" t="s">
        <v>54</v>
      </c>
      <c r="E34" s="11">
        <v>1</v>
      </c>
      <c r="F34" s="11">
        <v>1521.89</v>
      </c>
      <c r="G34" s="12">
        <f>ROUND(E34*F34,2)</f>
        <v>1521.89</v>
      </c>
    </row>
    <row r="35" spans="1:7" ht="45" x14ac:dyDescent="0.25">
      <c r="A35" s="8"/>
      <c r="B35" s="8"/>
      <c r="C35" s="8"/>
      <c r="D35" s="13" t="s">
        <v>55</v>
      </c>
      <c r="E35" s="8"/>
      <c r="F35" s="8"/>
      <c r="G35" s="8"/>
    </row>
    <row r="36" spans="1:7" x14ac:dyDescent="0.25">
      <c r="A36" s="8"/>
      <c r="B36" s="8"/>
      <c r="C36" s="8"/>
      <c r="D36" s="19" t="s">
        <v>56</v>
      </c>
      <c r="E36" s="14">
        <v>1</v>
      </c>
      <c r="F36" s="15">
        <f>G26+G28+G30+G32+G34</f>
        <v>1588603</v>
      </c>
      <c r="G36" s="15">
        <f>ROUND(E36*F36,2)</f>
        <v>1588603</v>
      </c>
    </row>
    <row r="37" spans="1:7" ht="0.95" customHeight="1" x14ac:dyDescent="0.25">
      <c r="A37" s="16"/>
      <c r="B37" s="16"/>
      <c r="C37" s="16"/>
      <c r="D37" s="20"/>
      <c r="E37" s="16"/>
      <c r="F37" s="16"/>
      <c r="G37" s="16"/>
    </row>
    <row r="38" spans="1:7" x14ac:dyDescent="0.25">
      <c r="A38" s="5" t="s">
        <v>57</v>
      </c>
      <c r="B38" s="5" t="s">
        <v>10</v>
      </c>
      <c r="C38" s="5" t="s">
        <v>11</v>
      </c>
      <c r="D38" s="18" t="s">
        <v>58</v>
      </c>
      <c r="E38" s="6">
        <f>E74</f>
        <v>1</v>
      </c>
      <c r="F38" s="7">
        <f>F74</f>
        <v>570583.12</v>
      </c>
      <c r="G38" s="7">
        <f>G74</f>
        <v>570583.12</v>
      </c>
    </row>
    <row r="39" spans="1:7" x14ac:dyDescent="0.25">
      <c r="A39" s="8"/>
      <c r="B39" s="8"/>
      <c r="C39" s="8"/>
      <c r="D39" s="13" t="s">
        <v>58</v>
      </c>
      <c r="E39" s="8"/>
      <c r="F39" s="8"/>
      <c r="G39" s="8"/>
    </row>
    <row r="40" spans="1:7" x14ac:dyDescent="0.25">
      <c r="A40" s="10" t="s">
        <v>59</v>
      </c>
      <c r="B40" s="9" t="s">
        <v>14</v>
      </c>
      <c r="C40" s="9" t="s">
        <v>15</v>
      </c>
      <c r="D40" s="13" t="s">
        <v>60</v>
      </c>
      <c r="E40" s="11">
        <v>2</v>
      </c>
      <c r="F40" s="11">
        <v>1287.6600000000001</v>
      </c>
      <c r="G40" s="12">
        <f>ROUND(E40*F40,2)</f>
        <v>2575.3200000000002</v>
      </c>
    </row>
    <row r="41" spans="1:7" ht="45" x14ac:dyDescent="0.25">
      <c r="A41" s="8"/>
      <c r="B41" s="8"/>
      <c r="C41" s="8"/>
      <c r="D41" s="13" t="s">
        <v>61</v>
      </c>
      <c r="E41" s="8"/>
      <c r="F41" s="8"/>
      <c r="G41" s="8"/>
    </row>
    <row r="42" spans="1:7" x14ac:dyDescent="0.25">
      <c r="A42" s="10" t="s">
        <v>62</v>
      </c>
      <c r="B42" s="9" t="s">
        <v>14</v>
      </c>
      <c r="C42" s="9" t="s">
        <v>38</v>
      </c>
      <c r="D42" s="13" t="s">
        <v>63</v>
      </c>
      <c r="E42" s="11">
        <v>60</v>
      </c>
      <c r="F42" s="11">
        <v>263.76</v>
      </c>
      <c r="G42" s="12">
        <f>ROUND(E42*F42,2)</f>
        <v>15825.6</v>
      </c>
    </row>
    <row r="43" spans="1:7" ht="168.75" x14ac:dyDescent="0.25">
      <c r="A43" s="8"/>
      <c r="B43" s="8"/>
      <c r="C43" s="8"/>
      <c r="D43" s="13" t="s">
        <v>64</v>
      </c>
      <c r="E43" s="8"/>
      <c r="F43" s="8"/>
      <c r="G43" s="8"/>
    </row>
    <row r="44" spans="1:7" x14ac:dyDescent="0.25">
      <c r="A44" s="10" t="s">
        <v>65</v>
      </c>
      <c r="B44" s="9" t="s">
        <v>14</v>
      </c>
      <c r="C44" s="9" t="s">
        <v>38</v>
      </c>
      <c r="D44" s="13" t="s">
        <v>66</v>
      </c>
      <c r="E44" s="11">
        <v>60</v>
      </c>
      <c r="F44" s="11">
        <v>196.6</v>
      </c>
      <c r="G44" s="12">
        <f>ROUND(E44*F44,2)</f>
        <v>11796</v>
      </c>
    </row>
    <row r="45" spans="1:7" ht="168.75" x14ac:dyDescent="0.25">
      <c r="A45" s="8"/>
      <c r="B45" s="8"/>
      <c r="C45" s="8"/>
      <c r="D45" s="13" t="s">
        <v>67</v>
      </c>
      <c r="E45" s="8"/>
      <c r="F45" s="8"/>
      <c r="G45" s="8"/>
    </row>
    <row r="46" spans="1:7" x14ac:dyDescent="0.25">
      <c r="A46" s="10" t="s">
        <v>68</v>
      </c>
      <c r="B46" s="9" t="s">
        <v>14</v>
      </c>
      <c r="C46" s="9" t="s">
        <v>38</v>
      </c>
      <c r="D46" s="13" t="s">
        <v>69</v>
      </c>
      <c r="E46" s="11">
        <v>60</v>
      </c>
      <c r="F46" s="11">
        <v>169.08</v>
      </c>
      <c r="G46" s="12">
        <f>ROUND(E46*F46,2)</f>
        <v>10144.799999999999</v>
      </c>
    </row>
    <row r="47" spans="1:7" ht="168.75" x14ac:dyDescent="0.25">
      <c r="A47" s="8"/>
      <c r="B47" s="8"/>
      <c r="C47" s="8"/>
      <c r="D47" s="13" t="s">
        <v>70</v>
      </c>
      <c r="E47" s="8"/>
      <c r="F47" s="8"/>
      <c r="G47" s="8"/>
    </row>
    <row r="48" spans="1:7" x14ac:dyDescent="0.25">
      <c r="A48" s="10" t="s">
        <v>71</v>
      </c>
      <c r="B48" s="9" t="s">
        <v>14</v>
      </c>
      <c r="C48" s="9" t="s">
        <v>38</v>
      </c>
      <c r="D48" s="13" t="s">
        <v>72</v>
      </c>
      <c r="E48" s="11">
        <v>60</v>
      </c>
      <c r="F48" s="11">
        <v>126.01</v>
      </c>
      <c r="G48" s="12">
        <f>ROUND(E48*F48,2)</f>
        <v>7560.6</v>
      </c>
    </row>
    <row r="49" spans="1:7" ht="168.75" x14ac:dyDescent="0.25">
      <c r="A49" s="8"/>
      <c r="B49" s="8"/>
      <c r="C49" s="8"/>
      <c r="D49" s="13" t="s">
        <v>73</v>
      </c>
      <c r="E49" s="8"/>
      <c r="F49" s="8"/>
      <c r="G49" s="8"/>
    </row>
    <row r="50" spans="1:7" x14ac:dyDescent="0.25">
      <c r="A50" s="10" t="s">
        <v>74</v>
      </c>
      <c r="B50" s="9" t="s">
        <v>14</v>
      </c>
      <c r="C50" s="9" t="s">
        <v>38</v>
      </c>
      <c r="D50" s="13" t="s">
        <v>75</v>
      </c>
      <c r="E50" s="11">
        <v>60</v>
      </c>
      <c r="F50" s="11">
        <v>73.099999999999994</v>
      </c>
      <c r="G50" s="12">
        <f>ROUND(E50*F50,2)</f>
        <v>4386</v>
      </c>
    </row>
    <row r="51" spans="1:7" ht="168.75" x14ac:dyDescent="0.25">
      <c r="A51" s="8"/>
      <c r="B51" s="8"/>
      <c r="C51" s="8"/>
      <c r="D51" s="13" t="s">
        <v>76</v>
      </c>
      <c r="E51" s="8"/>
      <c r="F51" s="8"/>
      <c r="G51" s="8"/>
    </row>
    <row r="52" spans="1:7" ht="22.5" x14ac:dyDescent="0.25">
      <c r="A52" s="10" t="s">
        <v>47</v>
      </c>
      <c r="B52" s="9" t="s">
        <v>14</v>
      </c>
      <c r="C52" s="9" t="s">
        <v>15</v>
      </c>
      <c r="D52" s="13" t="s">
        <v>48</v>
      </c>
      <c r="E52" s="11">
        <v>60</v>
      </c>
      <c r="F52" s="11">
        <v>3365.29</v>
      </c>
      <c r="G52" s="12">
        <f>ROUND(E52*F52,2)</f>
        <v>201917.4</v>
      </c>
    </row>
    <row r="53" spans="1:7" ht="292.5" x14ac:dyDescent="0.25">
      <c r="A53" s="8"/>
      <c r="B53" s="8"/>
      <c r="C53" s="8"/>
      <c r="D53" s="13" t="s">
        <v>49</v>
      </c>
      <c r="E53" s="8"/>
      <c r="F53" s="8"/>
      <c r="G53" s="8"/>
    </row>
    <row r="54" spans="1:7" ht="22.5" x14ac:dyDescent="0.25">
      <c r="A54" s="10" t="s">
        <v>77</v>
      </c>
      <c r="B54" s="9" t="s">
        <v>14</v>
      </c>
      <c r="C54" s="9" t="s">
        <v>15</v>
      </c>
      <c r="D54" s="13" t="s">
        <v>78</v>
      </c>
      <c r="E54" s="11">
        <v>90</v>
      </c>
      <c r="F54" s="11">
        <v>2743.94</v>
      </c>
      <c r="G54" s="12">
        <f>ROUND(E54*F54,2)</f>
        <v>246954.6</v>
      </c>
    </row>
    <row r="55" spans="1:7" ht="281.25" x14ac:dyDescent="0.25">
      <c r="A55" s="8"/>
      <c r="B55" s="8"/>
      <c r="C55" s="8"/>
      <c r="D55" s="13" t="s">
        <v>79</v>
      </c>
      <c r="E55" s="8"/>
      <c r="F55" s="8"/>
      <c r="G55" s="8"/>
    </row>
    <row r="56" spans="1:7" x14ac:dyDescent="0.25">
      <c r="A56" s="10" t="s">
        <v>80</v>
      </c>
      <c r="B56" s="9" t="s">
        <v>14</v>
      </c>
      <c r="C56" s="9" t="s">
        <v>15</v>
      </c>
      <c r="D56" s="13" t="s">
        <v>81</v>
      </c>
      <c r="E56" s="11">
        <v>2</v>
      </c>
      <c r="F56" s="11">
        <v>2820.25</v>
      </c>
      <c r="G56" s="12">
        <f>ROUND(E56*F56,2)</f>
        <v>5640.5</v>
      </c>
    </row>
    <row r="57" spans="1:7" ht="281.25" x14ac:dyDescent="0.25">
      <c r="A57" s="8"/>
      <c r="B57" s="8"/>
      <c r="C57" s="8"/>
      <c r="D57" s="13" t="s">
        <v>82</v>
      </c>
      <c r="E57" s="8"/>
      <c r="F57" s="8"/>
      <c r="G57" s="8"/>
    </row>
    <row r="58" spans="1:7" x14ac:dyDescent="0.25">
      <c r="A58" s="10" t="s">
        <v>34</v>
      </c>
      <c r="B58" s="9" t="s">
        <v>14</v>
      </c>
      <c r="C58" s="9" t="s">
        <v>19</v>
      </c>
      <c r="D58" s="13" t="s">
        <v>35</v>
      </c>
      <c r="E58" s="11">
        <v>208.8</v>
      </c>
      <c r="F58" s="11">
        <v>154.08000000000001</v>
      </c>
      <c r="G58" s="12">
        <f>ROUND(E58*F58,2)</f>
        <v>32171.9</v>
      </c>
    </row>
    <row r="59" spans="1:7" ht="56.25" x14ac:dyDescent="0.25">
      <c r="A59" s="8"/>
      <c r="B59" s="8"/>
      <c r="C59" s="8"/>
      <c r="D59" s="13" t="s">
        <v>36</v>
      </c>
      <c r="E59" s="8"/>
      <c r="F59" s="8"/>
      <c r="G59" s="8"/>
    </row>
    <row r="60" spans="1:7" x14ac:dyDescent="0.25">
      <c r="A60" s="10" t="s">
        <v>83</v>
      </c>
      <c r="B60" s="9" t="s">
        <v>14</v>
      </c>
      <c r="C60" s="9" t="s">
        <v>15</v>
      </c>
      <c r="D60" s="13" t="s">
        <v>84</v>
      </c>
      <c r="E60" s="11">
        <v>2</v>
      </c>
      <c r="F60" s="11">
        <v>2895.54</v>
      </c>
      <c r="G60" s="12">
        <f>ROUND(E60*F60,2)</f>
        <v>5791.08</v>
      </c>
    </row>
    <row r="61" spans="1:7" ht="33.75" x14ac:dyDescent="0.25">
      <c r="A61" s="8"/>
      <c r="B61" s="8"/>
      <c r="C61" s="8"/>
      <c r="D61" s="13" t="s">
        <v>85</v>
      </c>
      <c r="E61" s="8"/>
      <c r="F61" s="8"/>
      <c r="G61" s="8"/>
    </row>
    <row r="62" spans="1:7" x14ac:dyDescent="0.25">
      <c r="A62" s="10" t="s">
        <v>86</v>
      </c>
      <c r="B62" s="9" t="s">
        <v>14</v>
      </c>
      <c r="C62" s="9" t="s">
        <v>15</v>
      </c>
      <c r="D62" s="13" t="s">
        <v>87</v>
      </c>
      <c r="E62" s="11">
        <v>2</v>
      </c>
      <c r="F62" s="11">
        <v>1976.83</v>
      </c>
      <c r="G62" s="12">
        <f>ROUND(E62*F62,2)</f>
        <v>3953.66</v>
      </c>
    </row>
    <row r="63" spans="1:7" ht="33.75" x14ac:dyDescent="0.25">
      <c r="A63" s="8"/>
      <c r="B63" s="8"/>
      <c r="C63" s="8"/>
      <c r="D63" s="13" t="s">
        <v>88</v>
      </c>
      <c r="E63" s="8"/>
      <c r="F63" s="8"/>
      <c r="G63" s="8"/>
    </row>
    <row r="64" spans="1:7" x14ac:dyDescent="0.25">
      <c r="A64" s="10" t="s">
        <v>89</v>
      </c>
      <c r="B64" s="9" t="s">
        <v>14</v>
      </c>
      <c r="C64" s="9" t="s">
        <v>15</v>
      </c>
      <c r="D64" s="13" t="s">
        <v>90</v>
      </c>
      <c r="E64" s="11">
        <v>2</v>
      </c>
      <c r="F64" s="11">
        <v>1784.32</v>
      </c>
      <c r="G64" s="12">
        <f>ROUND(E64*F64,2)</f>
        <v>3568.64</v>
      </c>
    </row>
    <row r="65" spans="1:7" ht="33.75" x14ac:dyDescent="0.25">
      <c r="A65" s="8"/>
      <c r="B65" s="8"/>
      <c r="C65" s="8"/>
      <c r="D65" s="13" t="s">
        <v>91</v>
      </c>
      <c r="E65" s="8"/>
      <c r="F65" s="8"/>
      <c r="G65" s="8"/>
    </row>
    <row r="66" spans="1:7" x14ac:dyDescent="0.25">
      <c r="A66" s="10" t="s">
        <v>92</v>
      </c>
      <c r="B66" s="9" t="s">
        <v>14</v>
      </c>
      <c r="C66" s="9" t="s">
        <v>15</v>
      </c>
      <c r="D66" s="13" t="s">
        <v>93</v>
      </c>
      <c r="E66" s="11">
        <v>2</v>
      </c>
      <c r="F66" s="11">
        <v>2483.98</v>
      </c>
      <c r="G66" s="12">
        <f>ROUND(E66*F66,2)</f>
        <v>4967.96</v>
      </c>
    </row>
    <row r="67" spans="1:7" ht="22.5" x14ac:dyDescent="0.25">
      <c r="A67" s="8"/>
      <c r="B67" s="8"/>
      <c r="C67" s="8"/>
      <c r="D67" s="13" t="s">
        <v>94</v>
      </c>
      <c r="E67" s="8"/>
      <c r="F67" s="8"/>
      <c r="G67" s="8"/>
    </row>
    <row r="68" spans="1:7" x14ac:dyDescent="0.25">
      <c r="A68" s="10" t="s">
        <v>95</v>
      </c>
      <c r="B68" s="9" t="s">
        <v>14</v>
      </c>
      <c r="C68" s="9" t="s">
        <v>15</v>
      </c>
      <c r="D68" s="13" t="s">
        <v>96</v>
      </c>
      <c r="E68" s="11">
        <v>2</v>
      </c>
      <c r="F68" s="11">
        <v>1778.21</v>
      </c>
      <c r="G68" s="12">
        <f>ROUND(E68*F68,2)</f>
        <v>3556.42</v>
      </c>
    </row>
    <row r="69" spans="1:7" ht="22.5" x14ac:dyDescent="0.25">
      <c r="A69" s="8"/>
      <c r="B69" s="8"/>
      <c r="C69" s="8"/>
      <c r="D69" s="13" t="s">
        <v>97</v>
      </c>
      <c r="E69" s="8"/>
      <c r="F69" s="8"/>
      <c r="G69" s="8"/>
    </row>
    <row r="70" spans="1:7" x14ac:dyDescent="0.25">
      <c r="A70" s="10" t="s">
        <v>98</v>
      </c>
      <c r="B70" s="9" t="s">
        <v>14</v>
      </c>
      <c r="C70" s="9" t="s">
        <v>15</v>
      </c>
      <c r="D70" s="13" t="s">
        <v>99</v>
      </c>
      <c r="E70" s="11">
        <v>8</v>
      </c>
      <c r="F70" s="11">
        <v>562.91999999999996</v>
      </c>
      <c r="G70" s="12">
        <f>ROUND(E70*F70,2)</f>
        <v>4503.3599999999997</v>
      </c>
    </row>
    <row r="71" spans="1:7" ht="45" x14ac:dyDescent="0.25">
      <c r="A71" s="8"/>
      <c r="B71" s="8"/>
      <c r="C71" s="8"/>
      <c r="D71" s="13" t="s">
        <v>100</v>
      </c>
      <c r="E71" s="8"/>
      <c r="F71" s="8"/>
      <c r="G71" s="8"/>
    </row>
    <row r="72" spans="1:7" x14ac:dyDescent="0.25">
      <c r="A72" s="10" t="s">
        <v>101</v>
      </c>
      <c r="B72" s="9" t="s">
        <v>14</v>
      </c>
      <c r="C72" s="9" t="s">
        <v>15</v>
      </c>
      <c r="D72" s="13" t="s">
        <v>102</v>
      </c>
      <c r="E72" s="11">
        <v>8</v>
      </c>
      <c r="F72" s="11">
        <v>658.66</v>
      </c>
      <c r="G72" s="12">
        <f>ROUND(E72*F72,2)</f>
        <v>5269.28</v>
      </c>
    </row>
    <row r="73" spans="1:7" ht="236.25" x14ac:dyDescent="0.25">
      <c r="A73" s="8"/>
      <c r="B73" s="8"/>
      <c r="C73" s="8"/>
      <c r="D73" s="13" t="s">
        <v>103</v>
      </c>
      <c r="E73" s="8"/>
      <c r="F73" s="8"/>
      <c r="G73" s="8"/>
    </row>
    <row r="74" spans="1:7" x14ac:dyDescent="0.25">
      <c r="A74" s="8"/>
      <c r="B74" s="8"/>
      <c r="C74" s="8"/>
      <c r="D74" s="19" t="s">
        <v>104</v>
      </c>
      <c r="E74" s="14">
        <v>1</v>
      </c>
      <c r="F74" s="15">
        <f>G40+G42+G44+G46+G48+G50+G52+G54+G56+G58+G60+G62+G64+G66+G68+G70+G72</f>
        <v>570583.12</v>
      </c>
      <c r="G74" s="15">
        <f>ROUND(E74*F74,2)</f>
        <v>570583.12</v>
      </c>
    </row>
    <row r="75" spans="1:7" ht="0.95" customHeight="1" x14ac:dyDescent="0.25">
      <c r="A75" s="16"/>
      <c r="B75" s="16"/>
      <c r="C75" s="16"/>
      <c r="D75" s="20"/>
      <c r="E75" s="16"/>
      <c r="F75" s="16"/>
      <c r="G75" s="16"/>
    </row>
    <row r="76" spans="1:7" x14ac:dyDescent="0.25">
      <c r="A76" s="5" t="s">
        <v>105</v>
      </c>
      <c r="B76" s="5" t="s">
        <v>10</v>
      </c>
      <c r="C76" s="5" t="s">
        <v>11</v>
      </c>
      <c r="D76" s="18" t="s">
        <v>106</v>
      </c>
      <c r="E76" s="6">
        <f>E82</f>
        <v>1</v>
      </c>
      <c r="F76" s="7">
        <f>F82</f>
        <v>65352.01</v>
      </c>
      <c r="G76" s="7">
        <f>G82</f>
        <v>65352.01</v>
      </c>
    </row>
    <row r="77" spans="1:7" x14ac:dyDescent="0.25">
      <c r="A77" s="8"/>
      <c r="B77" s="8"/>
      <c r="C77" s="8"/>
      <c r="D77" s="13" t="s">
        <v>106</v>
      </c>
      <c r="E77" s="8"/>
      <c r="F77" s="8"/>
      <c r="G77" s="8"/>
    </row>
    <row r="78" spans="1:7" x14ac:dyDescent="0.25">
      <c r="A78" s="10" t="s">
        <v>107</v>
      </c>
      <c r="B78" s="9" t="s">
        <v>14</v>
      </c>
      <c r="C78" s="9" t="s">
        <v>15</v>
      </c>
      <c r="D78" s="13" t="s">
        <v>108</v>
      </c>
      <c r="E78" s="11">
        <v>1</v>
      </c>
      <c r="F78" s="11">
        <v>45352.01</v>
      </c>
      <c r="G78" s="12">
        <f>ROUND(E78*F78,2)</f>
        <v>45352.01</v>
      </c>
    </row>
    <row r="79" spans="1:7" ht="45" x14ac:dyDescent="0.25">
      <c r="A79" s="8"/>
      <c r="B79" s="8"/>
      <c r="C79" s="8"/>
      <c r="D79" s="13" t="s">
        <v>109</v>
      </c>
      <c r="E79" s="8"/>
      <c r="F79" s="8"/>
      <c r="G79" s="8"/>
    </row>
    <row r="80" spans="1:7" ht="22.5" x14ac:dyDescent="0.25">
      <c r="A80" s="10" t="s">
        <v>110</v>
      </c>
      <c r="B80" s="9" t="s">
        <v>14</v>
      </c>
      <c r="C80" s="9" t="s">
        <v>111</v>
      </c>
      <c r="D80" s="13" t="s">
        <v>112</v>
      </c>
      <c r="E80" s="11">
        <v>1</v>
      </c>
      <c r="F80" s="11">
        <v>20000</v>
      </c>
      <c r="G80" s="12">
        <f>ROUND(E80*F80,2)</f>
        <v>20000</v>
      </c>
    </row>
    <row r="81" spans="1:7" ht="22.5" x14ac:dyDescent="0.25">
      <c r="A81" s="8"/>
      <c r="B81" s="8"/>
      <c r="C81" s="8"/>
      <c r="D81" s="13" t="s">
        <v>113</v>
      </c>
      <c r="E81" s="8"/>
      <c r="F81" s="8"/>
      <c r="G81" s="8"/>
    </row>
    <row r="82" spans="1:7" x14ac:dyDescent="0.25">
      <c r="A82" s="8"/>
      <c r="B82" s="8"/>
      <c r="C82" s="8"/>
      <c r="D82" s="19" t="s">
        <v>114</v>
      </c>
      <c r="E82" s="14">
        <v>1</v>
      </c>
      <c r="F82" s="15">
        <f>G78+G80</f>
        <v>65352.01</v>
      </c>
      <c r="G82" s="15">
        <f>ROUND(E82*F82,2)</f>
        <v>65352.01</v>
      </c>
    </row>
    <row r="83" spans="1:7" ht="0.95" customHeight="1" x14ac:dyDescent="0.25">
      <c r="A83" s="16"/>
      <c r="B83" s="16"/>
      <c r="C83" s="16"/>
      <c r="D83" s="20"/>
      <c r="E83" s="16"/>
      <c r="F83" s="16"/>
      <c r="G83" s="16"/>
    </row>
    <row r="84" spans="1:7" x14ac:dyDescent="0.25">
      <c r="A84" s="5" t="s">
        <v>115</v>
      </c>
      <c r="B84" s="5" t="s">
        <v>10</v>
      </c>
      <c r="C84" s="5" t="s">
        <v>11</v>
      </c>
      <c r="D84" s="18" t="s">
        <v>116</v>
      </c>
      <c r="E84" s="6">
        <f>E88</f>
        <v>1</v>
      </c>
      <c r="F84" s="7">
        <f>F88</f>
        <v>21879.55</v>
      </c>
      <c r="G84" s="7">
        <f>G88</f>
        <v>21879.55</v>
      </c>
    </row>
    <row r="85" spans="1:7" ht="33.75" x14ac:dyDescent="0.25">
      <c r="A85" s="8"/>
      <c r="B85" s="8"/>
      <c r="C85" s="8"/>
      <c r="D85" s="13" t="s">
        <v>117</v>
      </c>
      <c r="E85" s="8"/>
      <c r="F85" s="8"/>
      <c r="G85" s="8"/>
    </row>
    <row r="86" spans="1:7" x14ac:dyDescent="0.25">
      <c r="A86" s="10" t="s">
        <v>118</v>
      </c>
      <c r="B86" s="9" t="s">
        <v>14</v>
      </c>
      <c r="C86" s="9" t="s">
        <v>119</v>
      </c>
      <c r="D86" s="13" t="s">
        <v>120</v>
      </c>
      <c r="E86" s="11">
        <v>625.13</v>
      </c>
      <c r="F86" s="11">
        <v>35</v>
      </c>
      <c r="G86" s="12">
        <f>ROUND(E86*F86,2)</f>
        <v>21879.55</v>
      </c>
    </row>
    <row r="87" spans="1:7" ht="67.5" x14ac:dyDescent="0.25">
      <c r="A87" s="8"/>
      <c r="B87" s="8"/>
      <c r="C87" s="8"/>
      <c r="D87" s="13" t="s">
        <v>121</v>
      </c>
      <c r="E87" s="8"/>
      <c r="F87" s="8"/>
      <c r="G87" s="8"/>
    </row>
    <row r="88" spans="1:7" x14ac:dyDescent="0.25">
      <c r="A88" s="8"/>
      <c r="B88" s="8"/>
      <c r="C88" s="8"/>
      <c r="D88" s="19" t="s">
        <v>122</v>
      </c>
      <c r="E88" s="14">
        <v>1</v>
      </c>
      <c r="F88" s="15">
        <f>G86</f>
        <v>21879.55</v>
      </c>
      <c r="G88" s="15">
        <f>ROUND(E88*F88,2)</f>
        <v>21879.55</v>
      </c>
    </row>
    <row r="89" spans="1:7" ht="0.95" customHeight="1" x14ac:dyDescent="0.25">
      <c r="A89" s="16"/>
      <c r="B89" s="16"/>
      <c r="C89" s="16"/>
      <c r="D89" s="20"/>
      <c r="E89" s="16"/>
      <c r="F89" s="16"/>
      <c r="G89" s="16"/>
    </row>
    <row r="90" spans="1:7" x14ac:dyDescent="0.25">
      <c r="A90" s="5" t="s">
        <v>123</v>
      </c>
      <c r="B90" s="5" t="s">
        <v>10</v>
      </c>
      <c r="C90" s="5" t="s">
        <v>11</v>
      </c>
      <c r="D90" s="18" t="s">
        <v>124</v>
      </c>
      <c r="E90" s="6">
        <f>E94</f>
        <v>1</v>
      </c>
      <c r="F90" s="7">
        <f>F94</f>
        <v>15200</v>
      </c>
      <c r="G90" s="7">
        <f>G94</f>
        <v>15200</v>
      </c>
    </row>
    <row r="91" spans="1:7" x14ac:dyDescent="0.25">
      <c r="A91" s="8"/>
      <c r="B91" s="8"/>
      <c r="C91" s="8"/>
      <c r="D91" s="13" t="s">
        <v>124</v>
      </c>
      <c r="E91" s="8"/>
      <c r="F91" s="8"/>
      <c r="G91" s="8"/>
    </row>
    <row r="92" spans="1:7" ht="22.5" x14ac:dyDescent="0.25">
      <c r="A92" s="10" t="s">
        <v>125</v>
      </c>
      <c r="B92" s="9" t="s">
        <v>14</v>
      </c>
      <c r="C92" s="9" t="s">
        <v>126</v>
      </c>
      <c r="D92" s="13" t="s">
        <v>127</v>
      </c>
      <c r="E92" s="11">
        <v>1</v>
      </c>
      <c r="F92" s="11">
        <v>15200</v>
      </c>
      <c r="G92" s="12">
        <f>ROUND(E92*F92,2)</f>
        <v>15200</v>
      </c>
    </row>
    <row r="93" spans="1:7" ht="67.5" x14ac:dyDescent="0.25">
      <c r="A93" s="8"/>
      <c r="B93" s="8"/>
      <c r="C93" s="8"/>
      <c r="D93" s="13" t="s">
        <v>128</v>
      </c>
      <c r="E93" s="8"/>
      <c r="F93" s="8"/>
      <c r="G93" s="8"/>
    </row>
    <row r="94" spans="1:7" x14ac:dyDescent="0.25">
      <c r="A94" s="8"/>
      <c r="B94" s="8"/>
      <c r="C94" s="8"/>
      <c r="D94" s="19" t="s">
        <v>129</v>
      </c>
      <c r="E94" s="14">
        <v>1</v>
      </c>
      <c r="F94" s="15">
        <f>G92</f>
        <v>15200</v>
      </c>
      <c r="G94" s="15">
        <f>ROUND(E94*F94,2)</f>
        <v>15200</v>
      </c>
    </row>
    <row r="95" spans="1:7" ht="0.95" customHeight="1" x14ac:dyDescent="0.25">
      <c r="A95" s="16"/>
      <c r="B95" s="16"/>
      <c r="C95" s="16"/>
      <c r="D95" s="20"/>
      <c r="E95" s="16"/>
      <c r="F95" s="16"/>
      <c r="G95" s="16"/>
    </row>
    <row r="96" spans="1:7" x14ac:dyDescent="0.25">
      <c r="A96" s="8"/>
      <c r="B96" s="8"/>
      <c r="C96" s="8"/>
      <c r="D96" s="19" t="s">
        <v>130</v>
      </c>
      <c r="E96" s="14">
        <v>1</v>
      </c>
      <c r="F96" s="15">
        <f>G4+G24+G38+G76+G84+G90</f>
        <v>2385002.7400000002</v>
      </c>
      <c r="G96" s="15">
        <f>ROUND(E96*F96,2)</f>
        <v>2385002.7400000002</v>
      </c>
    </row>
    <row r="97" spans="1:7" ht="0.95" customHeight="1" x14ac:dyDescent="0.25">
      <c r="A97" s="16"/>
      <c r="B97" s="16"/>
      <c r="C97" s="16"/>
      <c r="D97" s="20"/>
      <c r="E97" s="16"/>
      <c r="F97" s="16"/>
      <c r="G97" s="16"/>
    </row>
  </sheetData>
  <dataValidations disablePrompts="1" count="1">
    <dataValidation type="list" allowBlank="1" showInputMessage="1" showErrorMessage="1" sqref="B4:B97">
      <formula1>"Capítulo,Partida,Mano de obra,Maquinaria,Material,Otros,Tarea,"</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Bolado Cayón</dc:creator>
  <cp:lastModifiedBy>Francisco Javier Bolado Cayón</cp:lastModifiedBy>
  <dcterms:created xsi:type="dcterms:W3CDTF">2017-08-03T08:13:32Z</dcterms:created>
  <dcterms:modified xsi:type="dcterms:W3CDTF">2017-08-03T12:03:12Z</dcterms:modified>
</cp:coreProperties>
</file>